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6083" windowHeight="110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</calcChain>
</file>

<file path=xl/sharedStrings.xml><?xml version="1.0" encoding="utf-8"?>
<sst xmlns="http://schemas.openxmlformats.org/spreadsheetml/2006/main" count="120" uniqueCount="118">
  <si>
    <t>（別紙　３）</t>
    <rPh sb="1" eb="3">
      <t>ベッシ</t>
    </rPh>
    <phoneticPr fontId="3"/>
  </si>
  <si>
    <t>　 　　　　　西暦　　　　年　　月　　日</t>
    <rPh sb="7" eb="9">
      <t>セイレキ</t>
    </rPh>
    <rPh sb="13" eb="14">
      <t>ネン</t>
    </rPh>
    <rPh sb="16" eb="17">
      <t>ガツ</t>
    </rPh>
    <rPh sb="19" eb="20">
      <t>ニチ</t>
    </rPh>
    <phoneticPr fontId="3"/>
  </si>
  <si>
    <t>治験実施診療科：</t>
    <rPh sb="0" eb="2">
      <t>チケン</t>
    </rPh>
    <rPh sb="2" eb="4">
      <t>ジッシ</t>
    </rPh>
    <rPh sb="4" eb="7">
      <t>シンリョウカ</t>
    </rPh>
    <phoneticPr fontId="3"/>
  </si>
  <si>
    <t>整理番号</t>
    <rPh sb="0" eb="2">
      <t>セイリ</t>
    </rPh>
    <rPh sb="2" eb="4">
      <t>バンゴウ</t>
    </rPh>
    <phoneticPr fontId="3"/>
  </si>
  <si>
    <t>治験課題名：</t>
    <rPh sb="0" eb="2">
      <t>チケン</t>
    </rPh>
    <rPh sb="2" eb="4">
      <t>カダイ</t>
    </rPh>
    <rPh sb="4" eb="5">
      <t>メイ</t>
    </rPh>
    <phoneticPr fontId="3"/>
  </si>
  <si>
    <t>区分</t>
    <rPh sb="0" eb="2">
      <t>クブン</t>
    </rPh>
    <phoneticPr fontId="3"/>
  </si>
  <si>
    <t>■治験　　 □製造販売後臨床試験</t>
    <rPh sb="1" eb="3">
      <t>チケン</t>
    </rPh>
    <rPh sb="7" eb="9">
      <t>セイゾウ</t>
    </rPh>
    <rPh sb="9" eb="11">
      <t>ハンバイ</t>
    </rPh>
    <rPh sb="11" eb="12">
      <t>ゴ</t>
    </rPh>
    <rPh sb="12" eb="14">
      <t>リンショウ</t>
    </rPh>
    <rPh sb="14" eb="16">
      <t>シケン</t>
    </rPh>
    <phoneticPr fontId="3"/>
  </si>
  <si>
    <t>□医薬品　■医療機器  □再生医療等製品</t>
    <rPh sb="1" eb="4">
      <t>イヤクヒン</t>
    </rPh>
    <rPh sb="6" eb="8">
      <t>イリョウ</t>
    </rPh>
    <rPh sb="8" eb="10">
      <t>キキ</t>
    </rPh>
    <rPh sb="13" eb="20">
      <t>サイセイイリョウトウセイヒン</t>
    </rPh>
    <phoneticPr fontId="3"/>
  </si>
  <si>
    <t>□新規契約　　□変更契約</t>
    <rPh sb="1" eb="3">
      <t>シンキ</t>
    </rPh>
    <rPh sb="3" eb="5">
      <t>ケイヤク</t>
    </rPh>
    <rPh sb="8" eb="10">
      <t>ヘンコウ</t>
    </rPh>
    <rPh sb="10" eb="12">
      <t>ケイヤク</t>
    </rPh>
    <phoneticPr fontId="3"/>
  </si>
  <si>
    <t>臨床試験研究経費ポイント算出表－治験・医療機器－</t>
    <rPh sb="0" eb="2">
      <t>リンショウ</t>
    </rPh>
    <rPh sb="2" eb="4">
      <t>シケン</t>
    </rPh>
    <rPh sb="4" eb="6">
      <t>ケンキュウ</t>
    </rPh>
    <rPh sb="6" eb="8">
      <t>ケイヒ</t>
    </rPh>
    <rPh sb="12" eb="14">
      <t>サンシュツ</t>
    </rPh>
    <rPh sb="14" eb="15">
      <t>ヒョウ</t>
    </rPh>
    <rPh sb="16" eb="18">
      <t>チケン</t>
    </rPh>
    <rPh sb="19" eb="21">
      <t>イリョウ</t>
    </rPh>
    <rPh sb="21" eb="23">
      <t>キキ</t>
    </rPh>
    <phoneticPr fontId="3"/>
  </si>
  <si>
    <t>臨床試験研究経費：　合計ポイント×６,１００円／１症例当たり</t>
    <phoneticPr fontId="3"/>
  </si>
  <si>
    <t>要素</t>
    <rPh sb="0" eb="2">
      <t>ヨウソ</t>
    </rPh>
    <phoneticPr fontId="3"/>
  </si>
  <si>
    <t>ウエイト</t>
    <phoneticPr fontId="3"/>
  </si>
  <si>
    <t>I
（ウエイト×1）</t>
    <phoneticPr fontId="3"/>
  </si>
  <si>
    <t>Ⅱ
（ウエイト×3）</t>
    <phoneticPr fontId="3"/>
  </si>
  <si>
    <t>Ⅲ
（ウエイト×5）</t>
    <phoneticPr fontId="3"/>
  </si>
  <si>
    <t>Ⅳ
（ウエイト×10）</t>
    <phoneticPr fontId="3"/>
  </si>
  <si>
    <t>ポイント</t>
    <phoneticPr fontId="3"/>
  </si>
  <si>
    <t>A</t>
    <phoneticPr fontId="3"/>
  </si>
  <si>
    <t>対象疾患の重篤度</t>
    <rPh sb="0" eb="2">
      <t>タイショウ</t>
    </rPh>
    <rPh sb="2" eb="4">
      <t>シッカン</t>
    </rPh>
    <rPh sb="5" eb="7">
      <t>ジュウトク</t>
    </rPh>
    <rPh sb="7" eb="8">
      <t>ド</t>
    </rPh>
    <phoneticPr fontId="3"/>
  </si>
  <si>
    <t>軽度</t>
    <rPh sb="0" eb="2">
      <t>ケイド</t>
    </rPh>
    <phoneticPr fontId="3"/>
  </si>
  <si>
    <t>中等度</t>
    <rPh sb="0" eb="2">
      <t>チュウトウ</t>
    </rPh>
    <rPh sb="2" eb="3">
      <t>ド</t>
    </rPh>
    <phoneticPr fontId="3"/>
  </si>
  <si>
    <t>重症・重篤</t>
    <rPh sb="0" eb="2">
      <t>ジュウショウ</t>
    </rPh>
    <rPh sb="3" eb="5">
      <t>ジュウトク</t>
    </rPh>
    <phoneticPr fontId="3"/>
  </si>
  <si>
    <t>B</t>
    <phoneticPr fontId="3"/>
  </si>
  <si>
    <t>入院・外来の状況</t>
    <rPh sb="0" eb="2">
      <t>ニュウイン</t>
    </rPh>
    <rPh sb="3" eb="5">
      <t>ガイライ</t>
    </rPh>
    <rPh sb="6" eb="8">
      <t>ジョウキョウ</t>
    </rPh>
    <phoneticPr fontId="3"/>
  </si>
  <si>
    <t>外来</t>
    <rPh sb="0" eb="2">
      <t>ガイライ</t>
    </rPh>
    <phoneticPr fontId="3"/>
  </si>
  <si>
    <t>入院</t>
    <rPh sb="0" eb="2">
      <t>ニュウイン</t>
    </rPh>
    <phoneticPr fontId="3"/>
  </si>
  <si>
    <t>C</t>
    <phoneticPr fontId="3"/>
  </si>
  <si>
    <r>
      <t xml:space="preserve">治験機器製造承認の状況
 </t>
    </r>
    <r>
      <rPr>
        <b/>
        <sz val="9"/>
        <color rgb="FF0070C0"/>
        <rFont val="ＭＳ Ｐゴシック"/>
        <family val="3"/>
        <charset val="128"/>
      </rPr>
      <t>※１</t>
    </r>
    <rPh sb="0" eb="2">
      <t>チケン</t>
    </rPh>
    <rPh sb="2" eb="4">
      <t>キキ</t>
    </rPh>
    <rPh sb="4" eb="6">
      <t>セイゾウ</t>
    </rPh>
    <rPh sb="6" eb="8">
      <t>ショウニン</t>
    </rPh>
    <rPh sb="9" eb="11">
      <t>ジョウキョウ</t>
    </rPh>
    <phoneticPr fontId="3"/>
  </si>
  <si>
    <t>他の適応で
国内で承認</t>
    <rPh sb="0" eb="1">
      <t>タ</t>
    </rPh>
    <rPh sb="2" eb="4">
      <t>テキオウ</t>
    </rPh>
    <rPh sb="6" eb="8">
      <t>コクナイ</t>
    </rPh>
    <rPh sb="9" eb="11">
      <t>ショウニン</t>
    </rPh>
    <phoneticPr fontId="3"/>
  </si>
  <si>
    <t>同一適応で
欧米で承認</t>
    <rPh sb="0" eb="2">
      <t>ドウイツ</t>
    </rPh>
    <rPh sb="2" eb="4">
      <t>テキオウ</t>
    </rPh>
    <rPh sb="6" eb="8">
      <t>オウベイ</t>
    </rPh>
    <rPh sb="9" eb="11">
      <t>ショウニン</t>
    </rPh>
    <phoneticPr fontId="3"/>
  </si>
  <si>
    <t>未承認</t>
    <rPh sb="0" eb="3">
      <t>ミショウニン</t>
    </rPh>
    <phoneticPr fontId="3"/>
  </si>
  <si>
    <t>D</t>
    <phoneticPr fontId="3"/>
  </si>
  <si>
    <r>
      <t>治験機器の使用目的　</t>
    </r>
    <r>
      <rPr>
        <b/>
        <sz val="9"/>
        <color rgb="FF0070C0"/>
        <rFont val="Yu Gothic"/>
        <family val="3"/>
        <charset val="128"/>
        <scheme val="minor"/>
      </rPr>
      <t>※１</t>
    </r>
    <rPh sb="0" eb="2">
      <t>チケン</t>
    </rPh>
    <rPh sb="2" eb="4">
      <t>キキ</t>
    </rPh>
    <rPh sb="5" eb="7">
      <t>シヨウ</t>
    </rPh>
    <rPh sb="7" eb="9">
      <t>モクテキ</t>
    </rPh>
    <phoneticPr fontId="3"/>
  </si>
  <si>
    <t>・医薬品医療機器等法により設置管理が求められる大型機械
・体内植込み医療機器</t>
    <rPh sb="1" eb="4">
      <t>イヤクヒン</t>
    </rPh>
    <rPh sb="4" eb="6">
      <t>イリョウ</t>
    </rPh>
    <rPh sb="6" eb="8">
      <t>キキ</t>
    </rPh>
    <rPh sb="8" eb="9">
      <t>トウ</t>
    </rPh>
    <rPh sb="9" eb="10">
      <t>ホウ</t>
    </rPh>
    <rPh sb="13" eb="15">
      <t>セッチ</t>
    </rPh>
    <rPh sb="15" eb="17">
      <t>カンリ</t>
    </rPh>
    <rPh sb="18" eb="19">
      <t>モト</t>
    </rPh>
    <rPh sb="23" eb="25">
      <t>オオガタ</t>
    </rPh>
    <rPh sb="25" eb="27">
      <t>キカイ</t>
    </rPh>
    <rPh sb="29" eb="31">
      <t>タイナイ</t>
    </rPh>
    <rPh sb="31" eb="33">
      <t>ウエコ</t>
    </rPh>
    <rPh sb="34" eb="36">
      <t>イリョウ</t>
    </rPh>
    <rPh sb="36" eb="38">
      <t>キキ</t>
    </rPh>
    <phoneticPr fontId="3"/>
  </si>
  <si>
    <t>体内と体外を連結する医療機器</t>
    <rPh sb="0" eb="2">
      <t>タイナイ</t>
    </rPh>
    <rPh sb="3" eb="5">
      <t>タイガイ</t>
    </rPh>
    <rPh sb="6" eb="8">
      <t>レンケツ</t>
    </rPh>
    <rPh sb="10" eb="12">
      <t>イリョウ</t>
    </rPh>
    <rPh sb="12" eb="14">
      <t>キキ</t>
    </rPh>
    <phoneticPr fontId="3"/>
  </si>
  <si>
    <t>新構造医療機器</t>
    <rPh sb="0" eb="1">
      <t>シン</t>
    </rPh>
    <rPh sb="1" eb="3">
      <t>コウゾウ</t>
    </rPh>
    <rPh sb="3" eb="5">
      <t>イリョウ</t>
    </rPh>
    <rPh sb="5" eb="7">
      <t>キキ</t>
    </rPh>
    <phoneticPr fontId="3"/>
  </si>
  <si>
    <t>E</t>
    <phoneticPr fontId="3"/>
  </si>
  <si>
    <t>対照機器の使用</t>
    <rPh sb="0" eb="2">
      <t>タイショウ</t>
    </rPh>
    <rPh sb="2" eb="4">
      <t>キキ</t>
    </rPh>
    <rPh sb="5" eb="7">
      <t>シヨウ</t>
    </rPh>
    <phoneticPr fontId="3"/>
  </si>
  <si>
    <t>使　用</t>
    <rPh sb="0" eb="1">
      <t>シ</t>
    </rPh>
    <rPh sb="2" eb="3">
      <t>ヨウ</t>
    </rPh>
    <phoneticPr fontId="3"/>
  </si>
  <si>
    <t>F</t>
    <phoneticPr fontId="3"/>
  </si>
  <si>
    <t>被験者層</t>
    <rPh sb="0" eb="3">
      <t>ヒケンシャ</t>
    </rPh>
    <rPh sb="3" eb="4">
      <t>ソウ</t>
    </rPh>
    <phoneticPr fontId="3"/>
  </si>
  <si>
    <t>成人</t>
    <rPh sb="0" eb="2">
      <t>セイジン</t>
    </rPh>
    <phoneticPr fontId="3"/>
  </si>
  <si>
    <t>新生児、低体重出生児</t>
    <rPh sb="0" eb="3">
      <t>シンセイジ</t>
    </rPh>
    <rPh sb="4" eb="7">
      <t>テイタイジュウ</t>
    </rPh>
    <rPh sb="7" eb="9">
      <t>シュッショウ</t>
    </rPh>
    <rPh sb="9" eb="10">
      <t>ジ</t>
    </rPh>
    <phoneticPr fontId="3"/>
  </si>
  <si>
    <t>G</t>
    <phoneticPr fontId="3"/>
  </si>
  <si>
    <t>１９以下</t>
    <rPh sb="2" eb="4">
      <t>イカ</t>
    </rPh>
    <phoneticPr fontId="3"/>
  </si>
  <si>
    <t>２０～２９</t>
    <phoneticPr fontId="3"/>
  </si>
  <si>
    <t>３０以上</t>
    <rPh sb="2" eb="4">
      <t>イジョウ</t>
    </rPh>
    <phoneticPr fontId="3"/>
  </si>
  <si>
    <t>H</t>
    <phoneticPr fontId="3"/>
  </si>
  <si>
    <t>規定来院回数</t>
    <rPh sb="0" eb="2">
      <t>キテイ</t>
    </rPh>
    <rPh sb="2" eb="4">
      <t>ライイン</t>
    </rPh>
    <rPh sb="4" eb="6">
      <t>カイスウ</t>
    </rPh>
    <phoneticPr fontId="3"/>
  </si>
  <si>
    <t>５回以内</t>
    <rPh sb="1" eb="2">
      <t>カイ</t>
    </rPh>
    <rPh sb="2" eb="4">
      <t>イナイ</t>
    </rPh>
    <phoneticPr fontId="3"/>
  </si>
  <si>
    <t>６～２０回</t>
    <rPh sb="4" eb="5">
      <t>カイ</t>
    </rPh>
    <phoneticPr fontId="3"/>
  </si>
  <si>
    <t>２１～２５回</t>
    <phoneticPr fontId="3"/>
  </si>
  <si>
    <t>２６回以上</t>
    <phoneticPr fontId="3"/>
  </si>
  <si>
    <t>I</t>
    <phoneticPr fontId="3"/>
  </si>
  <si>
    <r>
      <t>臨床症状観察項目数</t>
    </r>
    <r>
      <rPr>
        <b/>
        <sz val="9"/>
        <color indexed="30"/>
        <rFont val="Yu Gothic"/>
        <family val="3"/>
        <charset val="128"/>
        <scheme val="minor"/>
      </rPr>
      <t>※2,3</t>
    </r>
    <rPh sb="0" eb="2">
      <t>リンショウ</t>
    </rPh>
    <rPh sb="2" eb="4">
      <t>ショウジョウ</t>
    </rPh>
    <rPh sb="4" eb="6">
      <t>カンサツ</t>
    </rPh>
    <rPh sb="6" eb="9">
      <t>コウモクスウ</t>
    </rPh>
    <phoneticPr fontId="3"/>
  </si>
  <si>
    <t>４以下</t>
    <rPh sb="1" eb="3">
      <t>イカ</t>
    </rPh>
    <phoneticPr fontId="3"/>
  </si>
  <si>
    <t>５～９</t>
    <phoneticPr fontId="3"/>
  </si>
  <si>
    <t>１０～１９</t>
    <phoneticPr fontId="3"/>
  </si>
  <si>
    <t>２０以上</t>
    <phoneticPr fontId="3"/>
  </si>
  <si>
    <t>J</t>
    <phoneticPr fontId="3"/>
  </si>
  <si>
    <t>４９以下</t>
    <rPh sb="2" eb="4">
      <t>イカ</t>
    </rPh>
    <phoneticPr fontId="3"/>
  </si>
  <si>
    <t>５０～９９</t>
    <phoneticPr fontId="3"/>
  </si>
  <si>
    <t>１００以上</t>
    <rPh sb="3" eb="5">
      <t>イジョウ</t>
    </rPh>
    <phoneticPr fontId="3"/>
  </si>
  <si>
    <t>K</t>
    <phoneticPr fontId="3"/>
  </si>
  <si>
    <t>侵襲的機能検査及び
画像診断頻度</t>
    <rPh sb="0" eb="1">
      <t>シン</t>
    </rPh>
    <rPh sb="1" eb="2">
      <t>シュウ</t>
    </rPh>
    <rPh sb="2" eb="3">
      <t>テキ</t>
    </rPh>
    <rPh sb="3" eb="5">
      <t>キノウ</t>
    </rPh>
    <rPh sb="5" eb="7">
      <t>ケンサ</t>
    </rPh>
    <rPh sb="7" eb="8">
      <t>オヨ</t>
    </rPh>
    <rPh sb="10" eb="12">
      <t>ガゾウ</t>
    </rPh>
    <rPh sb="12" eb="14">
      <t>シンダン</t>
    </rPh>
    <rPh sb="14" eb="16">
      <t>ヒンド</t>
    </rPh>
    <phoneticPr fontId="3"/>
  </si>
  <si>
    <t>１年に
１回以下</t>
    <rPh sb="1" eb="2">
      <t>ネン</t>
    </rPh>
    <rPh sb="5" eb="6">
      <t>カイ</t>
    </rPh>
    <rPh sb="6" eb="8">
      <t>イカ</t>
    </rPh>
    <phoneticPr fontId="3"/>
  </si>
  <si>
    <t>３ヶ月～
11ヶ月に１回</t>
    <rPh sb="2" eb="3">
      <t>ゲツ</t>
    </rPh>
    <rPh sb="11" eb="12">
      <t>カイ</t>
    </rPh>
    <phoneticPr fontId="3"/>
  </si>
  <si>
    <t>１～２ヶ月
に１回</t>
    <rPh sb="4" eb="5">
      <t>ゲツ</t>
    </rPh>
    <rPh sb="8" eb="9">
      <t>カイ</t>
    </rPh>
    <phoneticPr fontId="3"/>
  </si>
  <si>
    <t>１ヶ月に
２回以上</t>
    <rPh sb="2" eb="3">
      <t>ゲツ</t>
    </rPh>
    <rPh sb="6" eb="7">
      <t>カイ</t>
    </rPh>
    <rPh sb="7" eb="9">
      <t>イジョウ</t>
    </rPh>
    <phoneticPr fontId="3"/>
  </si>
  <si>
    <t>L</t>
    <phoneticPr fontId="3"/>
  </si>
  <si>
    <t>回</t>
    <rPh sb="0" eb="1">
      <t>カイ</t>
    </rPh>
    <phoneticPr fontId="3"/>
  </si>
  <si>
    <t>M</t>
    <phoneticPr fontId="3"/>
  </si>
  <si>
    <t>生検回数</t>
    <rPh sb="0" eb="1">
      <t>セイ</t>
    </rPh>
    <rPh sb="1" eb="2">
      <t>ケン</t>
    </rPh>
    <rPh sb="2" eb="4">
      <t>カイスウ</t>
    </rPh>
    <phoneticPr fontId="3"/>
  </si>
  <si>
    <t>N</t>
    <phoneticPr fontId="3"/>
  </si>
  <si>
    <t>症例発表</t>
    <rPh sb="0" eb="2">
      <t>ショウレイ</t>
    </rPh>
    <rPh sb="2" eb="4">
      <t>ハッピョウ</t>
    </rPh>
    <phoneticPr fontId="3"/>
  </si>
  <si>
    <t>１回</t>
    <rPh sb="1" eb="2">
      <t>カイ</t>
    </rPh>
    <phoneticPr fontId="3"/>
  </si>
  <si>
    <t>O</t>
    <phoneticPr fontId="3"/>
  </si>
  <si>
    <t>承認申請に使用される
文書等の作成</t>
    <rPh sb="0" eb="2">
      <t>ショウニン</t>
    </rPh>
    <rPh sb="2" eb="4">
      <t>シンセイ</t>
    </rPh>
    <rPh sb="5" eb="7">
      <t>シヨウ</t>
    </rPh>
    <rPh sb="11" eb="14">
      <t>ブンショトウ</t>
    </rPh>
    <rPh sb="15" eb="17">
      <t>サクセイ</t>
    </rPh>
    <phoneticPr fontId="3"/>
  </si>
  <si>
    <t>３０枚以内</t>
    <rPh sb="2" eb="3">
      <t>マイ</t>
    </rPh>
    <rPh sb="3" eb="5">
      <t>イナイ</t>
    </rPh>
    <phoneticPr fontId="3"/>
  </si>
  <si>
    <t>３１～５０枚</t>
    <rPh sb="5" eb="6">
      <t>マイ</t>
    </rPh>
    <phoneticPr fontId="3"/>
  </si>
  <si>
    <t>５１枚以上</t>
    <rPh sb="2" eb="3">
      <t>マイ</t>
    </rPh>
    <rPh sb="3" eb="5">
      <t>イジョウ</t>
    </rPh>
    <phoneticPr fontId="3"/>
  </si>
  <si>
    <t>P</t>
    <phoneticPr fontId="3"/>
  </si>
  <si>
    <t>大型機械の設置管理</t>
    <rPh sb="0" eb="2">
      <t>オオガタ</t>
    </rPh>
    <rPh sb="2" eb="4">
      <t>キカイ</t>
    </rPh>
    <rPh sb="5" eb="7">
      <t>セッチ</t>
    </rPh>
    <rPh sb="7" eb="9">
      <t>カンリ</t>
    </rPh>
    <phoneticPr fontId="3"/>
  </si>
  <si>
    <t>有り</t>
    <rPh sb="0" eb="1">
      <t>ア</t>
    </rPh>
    <phoneticPr fontId="3"/>
  </si>
  <si>
    <t>Q</t>
    <phoneticPr fontId="3"/>
  </si>
  <si>
    <t>診療報酬点のない診療法を習得する関係者</t>
    <rPh sb="0" eb="2">
      <t>シンリョウ</t>
    </rPh>
    <rPh sb="2" eb="4">
      <t>ホウシュウ</t>
    </rPh>
    <rPh sb="4" eb="5">
      <t>テン</t>
    </rPh>
    <rPh sb="8" eb="10">
      <t>シンリョウ</t>
    </rPh>
    <rPh sb="10" eb="11">
      <t>ホウ</t>
    </rPh>
    <rPh sb="12" eb="14">
      <t>シュウトク</t>
    </rPh>
    <rPh sb="16" eb="19">
      <t>カンケイシャ</t>
    </rPh>
    <phoneticPr fontId="3"/>
  </si>
  <si>
    <t>１～１０人</t>
    <rPh sb="4" eb="5">
      <t>ニン</t>
    </rPh>
    <phoneticPr fontId="3"/>
  </si>
  <si>
    <t>１１人以上</t>
    <rPh sb="2" eb="3">
      <t>ニン</t>
    </rPh>
    <rPh sb="3" eb="5">
      <t>イジョウ</t>
    </rPh>
    <phoneticPr fontId="3"/>
  </si>
  <si>
    <t>R</t>
    <phoneticPr fontId="3"/>
  </si>
  <si>
    <t>署名</t>
    <rPh sb="0" eb="2">
      <t>ショメイ</t>
    </rPh>
    <phoneticPr fontId="3"/>
  </si>
  <si>
    <t>１０～１００</t>
    <phoneticPr fontId="3"/>
  </si>
  <si>
    <t>１００～３００</t>
    <phoneticPr fontId="3"/>
  </si>
  <si>
    <t>３０１以上</t>
    <rPh sb="3" eb="5">
      <t>イジョウ</t>
    </rPh>
    <phoneticPr fontId="3"/>
  </si>
  <si>
    <t>S</t>
    <phoneticPr fontId="3"/>
  </si>
  <si>
    <t>その他</t>
    <rPh sb="2" eb="3">
      <t>ホカ</t>
    </rPh>
    <phoneticPr fontId="3"/>
  </si>
  <si>
    <t>－</t>
    <phoneticPr fontId="3"/>
  </si>
  <si>
    <t>理由：</t>
    <rPh sb="0" eb="2">
      <t>リユウ</t>
    </rPh>
    <phoneticPr fontId="3"/>
  </si>
  <si>
    <t>合　　　計</t>
    <rPh sb="0" eb="1">
      <t>ゴウ</t>
    </rPh>
    <rPh sb="4" eb="5">
      <t>ケイ</t>
    </rPh>
    <phoneticPr fontId="3"/>
  </si>
  <si>
    <t>１症例当たりのポイント</t>
    <rPh sb="1" eb="3">
      <t>ショウレイ</t>
    </rPh>
    <rPh sb="3" eb="4">
      <t>ア</t>
    </rPh>
    <phoneticPr fontId="3"/>
  </si>
  <si>
    <t>部分に○印を入力していただくと、</t>
    <rPh sb="0" eb="2">
      <t>ブブン</t>
    </rPh>
    <rPh sb="4" eb="5">
      <t>シルシ</t>
    </rPh>
    <rPh sb="6" eb="8">
      <t>ニュウリョク</t>
    </rPh>
    <phoneticPr fontId="3"/>
  </si>
  <si>
    <t>　</t>
    <phoneticPr fontId="3"/>
  </si>
  <si>
    <t>自動的に計算されます。</t>
    <phoneticPr fontId="3"/>
  </si>
  <si>
    <t>部分は数字を入力していただくと、</t>
    <rPh sb="0" eb="2">
      <t>ブブン</t>
    </rPh>
    <rPh sb="3" eb="5">
      <t>スウジ</t>
    </rPh>
    <rPh sb="6" eb="8">
      <t>ニュウリョク</t>
    </rPh>
    <phoneticPr fontId="3"/>
  </si>
  <si>
    <t>自動的に計算されます。</t>
  </si>
  <si>
    <t>※１</t>
    <phoneticPr fontId="3"/>
  </si>
  <si>
    <t>複数種類の治験機器を使用する場合は、すべての治験機器のポイントを合算して、右端のポイントの欄に記入する。</t>
    <rPh sb="7" eb="9">
      <t>キキ</t>
    </rPh>
    <rPh sb="24" eb="26">
      <t>キキ</t>
    </rPh>
    <phoneticPr fontId="3"/>
  </si>
  <si>
    <t>※2</t>
    <phoneticPr fontId="3"/>
  </si>
  <si>
    <t>受診１回あたり　</t>
    <rPh sb="0" eb="2">
      <t>ジュシン</t>
    </rPh>
    <rPh sb="3" eb="4">
      <t>カイ</t>
    </rPh>
    <phoneticPr fontId="3"/>
  </si>
  <si>
    <t>（試験通じての積算ではありません。）</t>
    <phoneticPr fontId="3"/>
  </si>
  <si>
    <t>※3</t>
    <phoneticPr fontId="3"/>
  </si>
  <si>
    <t>注）　上記の算出表で評価できないものについては、別途協議するものとする。</t>
    <rPh sb="0" eb="1">
      <t>チュウ</t>
    </rPh>
    <phoneticPr fontId="3"/>
  </si>
  <si>
    <r>
      <t xml:space="preserve">被験者層の選出
</t>
    </r>
    <r>
      <rPr>
        <sz val="9"/>
        <rFont val="Yu Gothic"/>
        <family val="3"/>
        <charset val="128"/>
        <scheme val="minor"/>
      </rPr>
      <t>（適格+除外基準数）</t>
    </r>
    <rPh sb="0" eb="3">
      <t>ヒケンシャ</t>
    </rPh>
    <rPh sb="3" eb="4">
      <t>ソウ</t>
    </rPh>
    <rPh sb="5" eb="7">
      <t>センシュツ</t>
    </rPh>
    <rPh sb="9" eb="11">
      <t>テキカク</t>
    </rPh>
    <rPh sb="12" eb="14">
      <t>ジョガイ</t>
    </rPh>
    <rPh sb="14" eb="16">
      <t>キジュン</t>
    </rPh>
    <rPh sb="16" eb="17">
      <t>スウ</t>
    </rPh>
    <phoneticPr fontId="3"/>
  </si>
  <si>
    <r>
      <rPr>
        <sz val="11"/>
        <rFont val="Yu Gothic"/>
        <family val="3"/>
        <charset val="128"/>
        <scheme val="minor"/>
      </rPr>
      <t>一般的臨床検査＋
非侵襲的機能検査及び
画像診断項目数</t>
    </r>
    <r>
      <rPr>
        <b/>
        <sz val="9"/>
        <color indexed="30"/>
        <rFont val="Yu Gothic"/>
        <family val="3"/>
        <charset val="128"/>
        <scheme val="minor"/>
      </rPr>
      <t>※2</t>
    </r>
    <rPh sb="0" eb="3">
      <t>イッパンテキ</t>
    </rPh>
    <rPh sb="3" eb="5">
      <t>リンショウ</t>
    </rPh>
    <rPh sb="5" eb="7">
      <t>ケンサ</t>
    </rPh>
    <rPh sb="9" eb="10">
      <t>ヒ</t>
    </rPh>
    <rPh sb="10" eb="11">
      <t>シン</t>
    </rPh>
    <rPh sb="11" eb="12">
      <t>シュウ</t>
    </rPh>
    <rPh sb="12" eb="13">
      <t>テキ</t>
    </rPh>
    <rPh sb="13" eb="15">
      <t>キノウ</t>
    </rPh>
    <rPh sb="15" eb="17">
      <t>ケンサ</t>
    </rPh>
    <rPh sb="17" eb="18">
      <t>オヨ</t>
    </rPh>
    <rPh sb="20" eb="22">
      <t>ガゾウ</t>
    </rPh>
    <rPh sb="22" eb="24">
      <t>シンダン</t>
    </rPh>
    <rPh sb="24" eb="27">
      <t>コウモクスウ</t>
    </rPh>
    <phoneticPr fontId="3"/>
  </si>
  <si>
    <r>
      <rPr>
        <sz val="11"/>
        <rFont val="Yu Gothic"/>
        <family val="3"/>
        <charset val="128"/>
        <scheme val="minor"/>
      </rPr>
      <t>特殊検査の
ための検体採取回数</t>
    </r>
    <r>
      <rPr>
        <b/>
        <sz val="9"/>
        <color indexed="30"/>
        <rFont val="Yu Gothic"/>
        <family val="3"/>
        <charset val="128"/>
        <scheme val="minor"/>
      </rPr>
      <t>※2</t>
    </r>
    <rPh sb="0" eb="2">
      <t>トクシュ</t>
    </rPh>
    <rPh sb="2" eb="4">
      <t>ケンサ</t>
    </rPh>
    <rPh sb="9" eb="11">
      <t>ケンタイ</t>
    </rPh>
    <rPh sb="11" eb="13">
      <t>サイシュ</t>
    </rPh>
    <rPh sb="13" eb="15">
      <t>カイスウ</t>
    </rPh>
    <phoneticPr fontId="3"/>
  </si>
  <si>
    <t>症状日誌や被験者によるQOLアンケート等がある場合は、Iのポイントを１ランク上げる。</t>
    <phoneticPr fontId="3"/>
  </si>
  <si>
    <t>・歯科材料
（インプラントを除く）
・家庭用医療機器
・Ⅱ、Ⅲ及びⅣを除くその他の医療機器</t>
    <rPh sb="1" eb="3">
      <t>シカ</t>
    </rPh>
    <rPh sb="3" eb="5">
      <t>ザイリョウ</t>
    </rPh>
    <rPh sb="14" eb="15">
      <t>ノゾ</t>
    </rPh>
    <rPh sb="19" eb="22">
      <t>カテイヨウ</t>
    </rPh>
    <rPh sb="22" eb="24">
      <t>イリョウ</t>
    </rPh>
    <rPh sb="24" eb="26">
      <t>キキ</t>
    </rPh>
    <rPh sb="31" eb="32">
      <t>オヨ</t>
    </rPh>
    <rPh sb="35" eb="36">
      <t>ノゾ</t>
    </rPh>
    <rPh sb="39" eb="40">
      <t>タ</t>
    </rPh>
    <rPh sb="41" eb="43">
      <t>イリョウ</t>
    </rPh>
    <rPh sb="43" eb="45">
      <t>キキ</t>
    </rPh>
    <phoneticPr fontId="3"/>
  </si>
  <si>
    <r>
      <rPr>
        <sz val="9"/>
        <rFont val="Yu Gothic"/>
        <family val="3"/>
        <charset val="128"/>
        <scheme val="minor"/>
      </rPr>
      <t>小児、成人</t>
    </r>
    <r>
      <rPr>
        <sz val="9"/>
        <rFont val="ＭＳ Ｐゴシック"/>
        <family val="3"/>
        <charset val="128"/>
      </rPr>
      <t xml:space="preserve">
（高齢者、肝、
腎障害等合併有）</t>
    </r>
    <rPh sb="0" eb="2">
      <t>ショウニ</t>
    </rPh>
    <rPh sb="3" eb="5">
      <t>セイジン</t>
    </rPh>
    <rPh sb="7" eb="10">
      <t>コウレイシャ</t>
    </rPh>
    <rPh sb="11" eb="12">
      <t>カン</t>
    </rPh>
    <rPh sb="14" eb="15">
      <t>ジン</t>
    </rPh>
    <rPh sb="15" eb="18">
      <t>ショウガイトウ</t>
    </rPh>
    <rPh sb="18" eb="20">
      <t>ガッペイ</t>
    </rPh>
    <rPh sb="20" eb="21">
      <t>ユウ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</si>
</sst>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,###,###&quot;円&quot;"/>
  </numFmts>
  <fonts count="24">
    <font>
      <sz val="11"/>
      <color theme="1"/>
      <name val="Yu Gothic"/>
      <family val="2"/>
      <scheme val="minor"/>
    </font>
    <font>
      <sz val="10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theme="1"/>
      <name val="Yu Gothic"/>
      <family val="3"/>
      <charset val="128"/>
      <scheme val="minor"/>
    </font>
    <font>
      <b/>
      <sz val="11"/>
      <name val="ＭＳ Ｐゴシック"/>
      <family val="3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0.5"/>
      <name val="ＭＳ ゴシック"/>
      <family val="3"/>
      <charset val="128"/>
    </font>
    <font>
      <b/>
      <sz val="9"/>
      <color rgb="FF0070C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b/>
      <sz val="9"/>
      <color rgb="FF0070C0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b/>
      <sz val="9"/>
      <color indexed="3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1"/>
      <color theme="8"/>
      <name val="ＭＳ Ｐゴシック"/>
      <family val="3"/>
      <charset val="128"/>
    </font>
    <font>
      <b/>
      <sz val="11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Yu Gothic"/>
      <family val="3"/>
      <charset val="128"/>
      <scheme val="minor"/>
    </font>
    <font>
      <sz val="1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3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6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176" fontId="23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view="pageBreakPreview" topLeftCell="A9" zoomScaleNormal="100" zoomScaleSheetLayoutView="100" workbookViewId="0">
      <selection activeCell="O9" sqref="O9"/>
    </sheetView>
  </sheetViews>
  <sheetFormatPr defaultColWidth="3.109375" defaultRowHeight="17.7"/>
  <cols>
    <col min="1" max="1" width="3.6640625" style="5" customWidth="1"/>
    <col min="2" max="2" width="7.109375" style="4" customWidth="1"/>
    <col min="3" max="3" width="8.77734375" style="4" customWidth="1"/>
    <col min="4" max="4" width="8.33203125" style="4" customWidth="1"/>
    <col min="5" max="5" width="3.6640625" style="4" customWidth="1"/>
    <col min="6" max="6" width="3.109375" style="4"/>
    <col min="7" max="7" width="15.21875" style="4" customWidth="1"/>
    <col min="8" max="8" width="3.109375" style="4"/>
    <col min="9" max="9" width="15.21875" style="4" customWidth="1"/>
    <col min="10" max="10" width="3.109375" style="4"/>
    <col min="11" max="11" width="15.21875" style="4" customWidth="1"/>
    <col min="12" max="12" width="3.109375" style="4"/>
    <col min="13" max="13" width="5.44140625" style="4" customWidth="1"/>
    <col min="14" max="14" width="16" style="10" customWidth="1"/>
    <col min="15" max="15" width="12.6640625" style="4" customWidth="1"/>
    <col min="16" max="16" width="1.44140625" style="4" customWidth="1"/>
    <col min="17" max="17" width="9.44140625" style="4" customWidth="1"/>
    <col min="18" max="16384" width="3.109375" style="4"/>
  </cols>
  <sheetData>
    <row r="1" spans="1:16" ht="18" customHeight="1">
      <c r="A1" s="1" t="s">
        <v>0</v>
      </c>
      <c r="B1" s="2"/>
      <c r="C1" s="2"/>
      <c r="D1"/>
      <c r="E1" s="3"/>
      <c r="F1"/>
      <c r="G1"/>
      <c r="H1"/>
      <c r="I1"/>
      <c r="J1"/>
      <c r="K1"/>
      <c r="L1" s="71"/>
      <c r="M1" s="71"/>
      <c r="N1" s="71"/>
      <c r="O1" s="71"/>
      <c r="P1"/>
    </row>
    <row r="2" spans="1:16" ht="18" customHeight="1">
      <c r="A2" s="1"/>
      <c r="B2" s="2"/>
      <c r="C2" s="2"/>
      <c r="D2"/>
      <c r="E2" s="3"/>
      <c r="F2"/>
      <c r="G2"/>
      <c r="H2"/>
      <c r="I2"/>
      <c r="J2"/>
      <c r="K2"/>
      <c r="L2" s="72" t="s">
        <v>1</v>
      </c>
      <c r="M2" s="72"/>
      <c r="N2" s="72"/>
      <c r="O2" s="72"/>
      <c r="P2"/>
    </row>
    <row r="3" spans="1:16" ht="13.75" customHeight="1">
      <c r="B3" s="65" t="s">
        <v>2</v>
      </c>
      <c r="C3" s="65"/>
      <c r="D3" s="65"/>
      <c r="E3" s="65"/>
      <c r="F3" s="65"/>
      <c r="G3" s="65"/>
      <c r="H3" s="65"/>
      <c r="I3" s="65"/>
      <c r="J3" s="65"/>
      <c r="L3" s="66" t="s">
        <v>3</v>
      </c>
      <c r="M3" s="66"/>
      <c r="N3" s="73"/>
      <c r="O3" s="73"/>
    </row>
    <row r="4" spans="1:16" ht="13.75" customHeight="1">
      <c r="A4" s="6"/>
      <c r="B4" s="64" t="s">
        <v>4</v>
      </c>
      <c r="C4" s="64"/>
      <c r="D4" s="64"/>
      <c r="E4" s="64"/>
      <c r="F4" s="64"/>
      <c r="G4" s="64"/>
      <c r="H4" s="64"/>
      <c r="I4" s="64"/>
      <c r="J4" s="64"/>
      <c r="L4" s="66" t="s">
        <v>5</v>
      </c>
      <c r="M4" s="66"/>
      <c r="N4" s="67" t="s">
        <v>6</v>
      </c>
      <c r="O4" s="68"/>
    </row>
    <row r="5" spans="1:16" ht="13.75" customHeight="1">
      <c r="B5" s="65"/>
      <c r="C5" s="65"/>
      <c r="D5" s="65"/>
      <c r="E5" s="65"/>
      <c r="F5" s="65"/>
      <c r="G5" s="65"/>
      <c r="H5" s="65"/>
      <c r="I5" s="65"/>
      <c r="J5" s="65"/>
      <c r="L5" s="66"/>
      <c r="M5" s="66"/>
      <c r="N5" s="69" t="s">
        <v>7</v>
      </c>
      <c r="O5" s="70"/>
    </row>
    <row r="6" spans="1:16" ht="13.75" customHeight="1">
      <c r="L6" s="66"/>
      <c r="M6" s="66"/>
      <c r="N6" s="69" t="s">
        <v>8</v>
      </c>
      <c r="O6" s="70"/>
    </row>
    <row r="7" spans="1:16" ht="24.8" customHeight="1">
      <c r="A7" s="77" t="s">
        <v>9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</row>
    <row r="8" spans="1:16" ht="24.8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6" ht="18.7" customHeight="1">
      <c r="B9" s="8" t="s">
        <v>10</v>
      </c>
      <c r="C9" s="9"/>
    </row>
    <row r="10" spans="1:16" ht="50.1" customHeight="1">
      <c r="A10" s="78"/>
      <c r="B10" s="80" t="s">
        <v>11</v>
      </c>
      <c r="C10" s="81"/>
      <c r="D10" s="82"/>
      <c r="E10" s="86" t="s">
        <v>12</v>
      </c>
      <c r="F10" s="88" t="s">
        <v>13</v>
      </c>
      <c r="G10" s="89"/>
      <c r="H10" s="88" t="s">
        <v>14</v>
      </c>
      <c r="I10" s="89"/>
      <c r="J10" s="88" t="s">
        <v>15</v>
      </c>
      <c r="K10" s="89"/>
      <c r="L10" s="88" t="s">
        <v>16</v>
      </c>
      <c r="M10" s="92"/>
      <c r="N10" s="92"/>
      <c r="O10" s="78" t="s">
        <v>17</v>
      </c>
    </row>
    <row r="11" spans="1:16" ht="17.5" customHeight="1">
      <c r="A11" s="79"/>
      <c r="B11" s="83"/>
      <c r="C11" s="84"/>
      <c r="D11" s="85"/>
      <c r="E11" s="87"/>
      <c r="F11" s="90"/>
      <c r="G11" s="91"/>
      <c r="H11" s="90"/>
      <c r="I11" s="91"/>
      <c r="J11" s="90"/>
      <c r="K11" s="91"/>
      <c r="L11" s="90"/>
      <c r="M11" s="93"/>
      <c r="N11" s="93"/>
      <c r="O11" s="79"/>
    </row>
    <row r="12" spans="1:16" ht="18" customHeight="1">
      <c r="A12" s="11" t="s">
        <v>18</v>
      </c>
      <c r="B12" s="94" t="s">
        <v>19</v>
      </c>
      <c r="C12" s="64"/>
      <c r="D12" s="95"/>
      <c r="E12" s="12">
        <v>2</v>
      </c>
      <c r="F12" s="13"/>
      <c r="G12" s="14" t="s">
        <v>20</v>
      </c>
      <c r="H12" s="13"/>
      <c r="I12" s="14" t="s">
        <v>21</v>
      </c>
      <c r="J12" s="13"/>
      <c r="K12" s="14" t="s">
        <v>22</v>
      </c>
      <c r="L12" s="96"/>
      <c r="M12" s="97"/>
      <c r="N12" s="97"/>
      <c r="O12" s="15" t="str">
        <f>IF(F12="○",2,IF(H12="○",6,IF(J12="○",10,"")))</f>
        <v/>
      </c>
    </row>
    <row r="13" spans="1:16" ht="21.25" customHeight="1">
      <c r="A13" s="16" t="s">
        <v>23</v>
      </c>
      <c r="B13" s="98" t="s">
        <v>24</v>
      </c>
      <c r="C13" s="98"/>
      <c r="D13" s="98"/>
      <c r="E13" s="12">
        <v>1</v>
      </c>
      <c r="F13" s="17"/>
      <c r="G13" s="12" t="s">
        <v>25</v>
      </c>
      <c r="H13" s="17"/>
      <c r="I13" s="12" t="s">
        <v>26</v>
      </c>
      <c r="J13" s="76"/>
      <c r="K13" s="76"/>
      <c r="L13" s="76"/>
      <c r="M13" s="76"/>
      <c r="N13" s="76"/>
      <c r="O13" s="15" t="str">
        <f>IF(F13="○",1,IF(H13="○",3,IF(J13="○",5,"")))</f>
        <v/>
      </c>
    </row>
    <row r="14" spans="1:16" ht="36" customHeight="1">
      <c r="A14" s="16" t="s">
        <v>27</v>
      </c>
      <c r="B14" s="74" t="s">
        <v>28</v>
      </c>
      <c r="C14" s="75"/>
      <c r="D14" s="75"/>
      <c r="E14" s="12">
        <v>1</v>
      </c>
      <c r="F14" s="17"/>
      <c r="G14" s="18" t="s">
        <v>29</v>
      </c>
      <c r="H14" s="17"/>
      <c r="I14" s="18" t="s">
        <v>30</v>
      </c>
      <c r="J14" s="17"/>
      <c r="K14" s="12" t="s">
        <v>31</v>
      </c>
      <c r="L14" s="76"/>
      <c r="M14" s="76"/>
      <c r="N14" s="76"/>
      <c r="O14" s="15" t="str">
        <f>IF(F14="○",1,IF(H14="○",3,IF(J14="○",5,"")))</f>
        <v/>
      </c>
    </row>
    <row r="15" spans="1:16" ht="117.7" customHeight="1">
      <c r="A15" s="16" t="s">
        <v>32</v>
      </c>
      <c r="B15" s="99" t="s">
        <v>33</v>
      </c>
      <c r="C15" s="99"/>
      <c r="D15" s="99"/>
      <c r="E15" s="12">
        <v>2</v>
      </c>
      <c r="F15" s="17"/>
      <c r="G15" s="128" t="s">
        <v>116</v>
      </c>
      <c r="H15" s="17"/>
      <c r="I15" s="128" t="s">
        <v>34</v>
      </c>
      <c r="J15" s="17"/>
      <c r="K15" s="19" t="s">
        <v>35</v>
      </c>
      <c r="L15" s="17"/>
      <c r="M15" s="100" t="s">
        <v>36</v>
      </c>
      <c r="N15" s="101"/>
      <c r="O15" s="15" t="str">
        <f>IF(F15="○",2,IF(H15="○",6,IF(J15="○",10,IF(L15="○",20,""))))</f>
        <v/>
      </c>
    </row>
    <row r="16" spans="1:16" ht="21.25" customHeight="1">
      <c r="A16" s="16" t="s">
        <v>37</v>
      </c>
      <c r="B16" s="102" t="s">
        <v>38</v>
      </c>
      <c r="C16" s="102"/>
      <c r="D16" s="102"/>
      <c r="E16" s="45">
        <v>5</v>
      </c>
      <c r="F16" s="46"/>
      <c r="G16" s="45" t="s">
        <v>39</v>
      </c>
      <c r="H16" s="103"/>
      <c r="I16" s="104"/>
      <c r="J16" s="104"/>
      <c r="K16" s="104"/>
      <c r="L16" s="104"/>
      <c r="M16" s="104"/>
      <c r="N16" s="105"/>
      <c r="O16" s="15" t="str">
        <f>IF(F16="○",5,"")</f>
        <v/>
      </c>
    </row>
    <row r="17" spans="1:17" ht="41.95" customHeight="1">
      <c r="A17" s="16" t="s">
        <v>40</v>
      </c>
      <c r="B17" s="106" t="s">
        <v>41</v>
      </c>
      <c r="C17" s="106"/>
      <c r="D17" s="106"/>
      <c r="E17" s="12">
        <v>1</v>
      </c>
      <c r="F17" s="17"/>
      <c r="G17" s="12" t="s">
        <v>42</v>
      </c>
      <c r="H17" s="17"/>
      <c r="I17" s="20" t="s">
        <v>117</v>
      </c>
      <c r="J17" s="17"/>
      <c r="K17" s="18" t="s">
        <v>43</v>
      </c>
      <c r="L17" s="76"/>
      <c r="M17" s="76"/>
      <c r="N17" s="76"/>
      <c r="O17" s="15" t="str">
        <f>IF(F17="○",1,IF(H17="○",3,IF(J17="○",5,"")))</f>
        <v/>
      </c>
    </row>
    <row r="18" spans="1:17" ht="34.5" customHeight="1">
      <c r="A18" s="16" t="s">
        <v>44</v>
      </c>
      <c r="B18" s="107" t="s">
        <v>112</v>
      </c>
      <c r="C18" s="107"/>
      <c r="D18" s="107"/>
      <c r="E18" s="26">
        <v>1</v>
      </c>
      <c r="F18" s="47"/>
      <c r="G18" s="26" t="s">
        <v>45</v>
      </c>
      <c r="H18" s="47"/>
      <c r="I18" s="26" t="s">
        <v>46</v>
      </c>
      <c r="J18" s="47"/>
      <c r="K18" s="26" t="s">
        <v>47</v>
      </c>
      <c r="L18" s="108"/>
      <c r="M18" s="108"/>
      <c r="N18" s="108"/>
      <c r="O18" s="15" t="str">
        <f>IF(F18="○",1,IF(H18="○",3,IF(J18="○",5,"")))</f>
        <v/>
      </c>
    </row>
    <row r="19" spans="1:17" ht="21.25" customHeight="1">
      <c r="A19" s="16" t="s">
        <v>48</v>
      </c>
      <c r="B19" s="102" t="s">
        <v>49</v>
      </c>
      <c r="C19" s="102"/>
      <c r="D19" s="102"/>
      <c r="E19" s="26">
        <v>2</v>
      </c>
      <c r="F19" s="47"/>
      <c r="G19" s="26" t="s">
        <v>50</v>
      </c>
      <c r="H19" s="47"/>
      <c r="I19" s="26" t="s">
        <v>51</v>
      </c>
      <c r="J19" s="47"/>
      <c r="K19" s="26" t="s">
        <v>52</v>
      </c>
      <c r="L19" s="47"/>
      <c r="M19" s="109" t="s">
        <v>53</v>
      </c>
      <c r="N19" s="110"/>
      <c r="O19" s="15" t="str">
        <f>IF(F19="○",2,IF(H19="○",6,IF(J19="○",10,IF(L19="○",20,""))))</f>
        <v/>
      </c>
    </row>
    <row r="20" spans="1:17" ht="21.25" customHeight="1">
      <c r="A20" s="16" t="s">
        <v>54</v>
      </c>
      <c r="B20" s="106" t="s">
        <v>55</v>
      </c>
      <c r="C20" s="106"/>
      <c r="D20" s="106"/>
      <c r="E20" s="22">
        <v>1</v>
      </c>
      <c r="F20" s="23"/>
      <c r="G20" s="22" t="s">
        <v>56</v>
      </c>
      <c r="H20" s="23"/>
      <c r="I20" s="22" t="s">
        <v>57</v>
      </c>
      <c r="J20" s="23"/>
      <c r="K20" s="26" t="s">
        <v>58</v>
      </c>
      <c r="L20" s="47"/>
      <c r="M20" s="111" t="s">
        <v>59</v>
      </c>
      <c r="N20" s="112"/>
      <c r="O20" s="15" t="str">
        <f>IF(F20="○",1,IF(H20="○",3,IF(J20="○",5,IF(L20="○",10,""))))</f>
        <v/>
      </c>
    </row>
    <row r="21" spans="1:17" ht="57.75" customHeight="1">
      <c r="A21" s="16" t="s">
        <v>60</v>
      </c>
      <c r="B21" s="113" t="s">
        <v>113</v>
      </c>
      <c r="C21" s="113"/>
      <c r="D21" s="113"/>
      <c r="E21" s="26">
        <v>1</v>
      </c>
      <c r="F21" s="23"/>
      <c r="G21" s="26" t="s">
        <v>61</v>
      </c>
      <c r="H21" s="47"/>
      <c r="I21" s="26" t="s">
        <v>62</v>
      </c>
      <c r="J21" s="47"/>
      <c r="K21" s="26" t="s">
        <v>63</v>
      </c>
      <c r="L21" s="108"/>
      <c r="M21" s="108"/>
      <c r="N21" s="108"/>
      <c r="O21" s="15" t="str">
        <f>IF(F21="○",1,IF(H21="○",3,IF(J21="○",5,"")))</f>
        <v/>
      </c>
    </row>
    <row r="22" spans="1:17" ht="34.5" customHeight="1">
      <c r="A22" s="16" t="s">
        <v>64</v>
      </c>
      <c r="B22" s="107" t="s">
        <v>65</v>
      </c>
      <c r="C22" s="107"/>
      <c r="D22" s="107"/>
      <c r="E22" s="26">
        <v>2</v>
      </c>
      <c r="F22" s="21"/>
      <c r="G22" s="48" t="s">
        <v>66</v>
      </c>
      <c r="H22" s="47"/>
      <c r="I22" s="48" t="s">
        <v>67</v>
      </c>
      <c r="J22" s="47"/>
      <c r="K22" s="48" t="s">
        <v>68</v>
      </c>
      <c r="L22" s="47"/>
      <c r="M22" s="114" t="s">
        <v>69</v>
      </c>
      <c r="N22" s="115"/>
      <c r="O22" s="15" t="str">
        <f>IF(F22="○",2,IF(H22="○",6,IF(J22="○",10,IF(L22="○",20,""))))</f>
        <v/>
      </c>
      <c r="Q22" s="24"/>
    </row>
    <row r="23" spans="1:17" ht="34.5" customHeight="1">
      <c r="A23" s="16" t="s">
        <v>70</v>
      </c>
      <c r="B23" s="113" t="s">
        <v>114</v>
      </c>
      <c r="C23" s="113"/>
      <c r="D23" s="113"/>
      <c r="E23" s="26">
        <v>2</v>
      </c>
      <c r="F23" s="25"/>
      <c r="G23" s="26" t="s">
        <v>71</v>
      </c>
      <c r="H23" s="108"/>
      <c r="I23" s="108"/>
      <c r="J23" s="108"/>
      <c r="K23" s="108"/>
      <c r="L23" s="108"/>
      <c r="M23" s="108"/>
      <c r="N23" s="108"/>
      <c r="O23" s="15" t="str">
        <f>IF(F23=0,"",F23*2)</f>
        <v/>
      </c>
      <c r="Q23" s="24"/>
    </row>
    <row r="24" spans="1:17" ht="21.25" customHeight="1">
      <c r="A24" s="16" t="s">
        <v>72</v>
      </c>
      <c r="B24" s="102" t="s">
        <v>73</v>
      </c>
      <c r="C24" s="102"/>
      <c r="D24" s="102"/>
      <c r="E24" s="26">
        <v>5</v>
      </c>
      <c r="F24" s="25"/>
      <c r="G24" s="26" t="s">
        <v>71</v>
      </c>
      <c r="H24" s="108"/>
      <c r="I24" s="108"/>
      <c r="J24" s="108"/>
      <c r="K24" s="108"/>
      <c r="L24" s="108"/>
      <c r="M24" s="108"/>
      <c r="N24" s="108"/>
      <c r="O24" s="15" t="str">
        <f>IF(F24=0,"",5*F24)</f>
        <v/>
      </c>
    </row>
    <row r="25" spans="1:17" ht="21.25" customHeight="1">
      <c r="A25" s="16" t="s">
        <v>74</v>
      </c>
      <c r="B25" s="106" t="s">
        <v>75</v>
      </c>
      <c r="C25" s="106"/>
      <c r="D25" s="106"/>
      <c r="E25" s="26">
        <v>7</v>
      </c>
      <c r="F25" s="23"/>
      <c r="G25" s="26" t="s">
        <v>76</v>
      </c>
      <c r="H25" s="108"/>
      <c r="I25" s="108"/>
      <c r="J25" s="108"/>
      <c r="K25" s="108"/>
      <c r="L25" s="108"/>
      <c r="M25" s="108"/>
      <c r="N25" s="108"/>
      <c r="O25" s="15" t="str">
        <f>IF(F25="○",7,"")</f>
        <v/>
      </c>
    </row>
    <row r="26" spans="1:17" ht="36" customHeight="1">
      <c r="A26" s="16" t="s">
        <v>77</v>
      </c>
      <c r="B26" s="113" t="s">
        <v>78</v>
      </c>
      <c r="C26" s="113"/>
      <c r="D26" s="113"/>
      <c r="E26" s="26">
        <v>5</v>
      </c>
      <c r="F26" s="23"/>
      <c r="G26" s="26" t="s">
        <v>79</v>
      </c>
      <c r="H26" s="47"/>
      <c r="I26" s="26" t="s">
        <v>80</v>
      </c>
      <c r="J26" s="47"/>
      <c r="K26" s="26" t="s">
        <v>81</v>
      </c>
      <c r="L26" s="108"/>
      <c r="M26" s="108"/>
      <c r="N26" s="108"/>
      <c r="O26" s="15" t="str">
        <f>IF(F26="○",5,IF(H26="○",15,IF(J26="○",25,"")))</f>
        <v/>
      </c>
    </row>
    <row r="27" spans="1:17" ht="21.25" customHeight="1">
      <c r="A27" s="16" t="s">
        <v>82</v>
      </c>
      <c r="B27" s="106" t="s">
        <v>83</v>
      </c>
      <c r="C27" s="106"/>
      <c r="D27" s="106"/>
      <c r="E27" s="26">
        <v>10</v>
      </c>
      <c r="F27" s="23"/>
      <c r="G27" s="26" t="s">
        <v>84</v>
      </c>
      <c r="H27" s="108"/>
      <c r="I27" s="122"/>
      <c r="J27" s="108"/>
      <c r="K27" s="108"/>
      <c r="L27" s="108"/>
      <c r="M27" s="108"/>
      <c r="N27" s="108"/>
      <c r="O27" s="15" t="str">
        <f>IF(F27="○",10,"")</f>
        <v/>
      </c>
    </row>
    <row r="28" spans="1:17" ht="37.549999999999997" customHeight="1">
      <c r="A28" s="16" t="s">
        <v>85</v>
      </c>
      <c r="B28" s="113" t="s">
        <v>86</v>
      </c>
      <c r="C28" s="113"/>
      <c r="D28" s="113"/>
      <c r="E28" s="26">
        <v>10</v>
      </c>
      <c r="F28" s="23"/>
      <c r="G28" s="26" t="s">
        <v>87</v>
      </c>
      <c r="H28" s="49"/>
      <c r="I28" s="27" t="s">
        <v>88</v>
      </c>
      <c r="J28" s="123"/>
      <c r="K28" s="124"/>
      <c r="L28" s="108"/>
      <c r="M28" s="108"/>
      <c r="N28" s="108"/>
      <c r="O28" s="15" t="str">
        <f>IF(F28="○",10,IF(H28="○",30,""))</f>
        <v/>
      </c>
    </row>
    <row r="29" spans="1:17" ht="23.3" customHeight="1">
      <c r="A29" s="16" t="s">
        <v>89</v>
      </c>
      <c r="B29" s="125" t="s">
        <v>90</v>
      </c>
      <c r="C29" s="126"/>
      <c r="D29" s="127"/>
      <c r="E29" s="22">
        <v>1</v>
      </c>
      <c r="F29" s="23"/>
      <c r="G29" s="26" t="s">
        <v>91</v>
      </c>
      <c r="H29" s="47"/>
      <c r="I29" s="26" t="s">
        <v>92</v>
      </c>
      <c r="J29" s="47"/>
      <c r="K29" s="26" t="s">
        <v>93</v>
      </c>
      <c r="L29" s="108"/>
      <c r="M29" s="108"/>
      <c r="N29" s="108"/>
      <c r="O29" s="15" t="str">
        <f>IF(F29="○",1,IF(H29="○",3,IF(J29="○",5,"")))</f>
        <v/>
      </c>
    </row>
    <row r="30" spans="1:17" ht="21.25" customHeight="1">
      <c r="A30" s="16" t="s">
        <v>94</v>
      </c>
      <c r="B30" s="107" t="s">
        <v>95</v>
      </c>
      <c r="C30" s="107"/>
      <c r="D30" s="107"/>
      <c r="E30" s="26" t="s">
        <v>96</v>
      </c>
      <c r="F30" s="51"/>
      <c r="G30" s="50" t="s">
        <v>17</v>
      </c>
      <c r="H30" s="116" t="s">
        <v>97</v>
      </c>
      <c r="I30" s="117"/>
      <c r="J30" s="117"/>
      <c r="K30" s="117"/>
      <c r="L30" s="118"/>
      <c r="M30" s="118"/>
      <c r="N30" s="118"/>
      <c r="O30" s="15"/>
    </row>
    <row r="31" spans="1:17" ht="34.5" customHeight="1">
      <c r="A31" s="119" t="s">
        <v>98</v>
      </c>
      <c r="B31" s="119"/>
      <c r="C31" s="119"/>
      <c r="D31" s="119"/>
      <c r="E31" s="120" t="s">
        <v>99</v>
      </c>
      <c r="F31" s="121"/>
      <c r="G31" s="121"/>
      <c r="H31" s="121"/>
      <c r="I31" s="121"/>
      <c r="J31" s="121"/>
      <c r="K31" s="121"/>
      <c r="L31" s="121"/>
      <c r="M31" s="121"/>
      <c r="N31" s="121"/>
      <c r="O31" s="12" t="str">
        <f>IF(SUM(O12:O30)=0,"",SUM(O12:O30))</f>
        <v/>
      </c>
    </row>
    <row r="32" spans="1:17" ht="8.5" customHeight="1"/>
    <row r="33" spans="1:15" ht="14.95" customHeight="1">
      <c r="B33" s="17"/>
      <c r="C33" s="24" t="s">
        <v>100</v>
      </c>
    </row>
    <row r="34" spans="1:15" ht="14.95" customHeight="1">
      <c r="A34" s="5" t="s">
        <v>101</v>
      </c>
      <c r="C34" s="24" t="s">
        <v>102</v>
      </c>
      <c r="H34" s="28"/>
      <c r="I34" s="29"/>
      <c r="J34" s="29"/>
      <c r="K34" s="29"/>
      <c r="L34" s="29"/>
      <c r="M34" s="29"/>
      <c r="N34" s="30"/>
      <c r="O34" s="29"/>
    </row>
    <row r="35" spans="1:15" ht="7.5" customHeight="1">
      <c r="B35" s="24"/>
      <c r="C35" s="24"/>
      <c r="H35" s="28"/>
      <c r="I35" s="29"/>
      <c r="J35" s="29"/>
      <c r="K35" s="29"/>
      <c r="L35" s="29"/>
      <c r="M35" s="29"/>
      <c r="N35" s="30"/>
      <c r="O35" s="29"/>
    </row>
    <row r="36" spans="1:15" ht="14.95" customHeight="1">
      <c r="A36" s="31"/>
      <c r="B36" s="32"/>
      <c r="C36" s="24" t="s">
        <v>103</v>
      </c>
      <c r="H36" s="33"/>
      <c r="I36" s="34"/>
      <c r="J36" s="29"/>
      <c r="K36" s="29"/>
      <c r="L36" s="35"/>
      <c r="M36" s="36"/>
      <c r="N36" s="35"/>
      <c r="O36" s="37"/>
    </row>
    <row r="37" spans="1:15" ht="14.95" customHeight="1">
      <c r="B37" s="24"/>
      <c r="C37" s="24" t="s">
        <v>104</v>
      </c>
      <c r="H37" s="33"/>
      <c r="I37" s="34"/>
      <c r="J37" s="29"/>
      <c r="K37" s="29"/>
      <c r="L37" s="33"/>
      <c r="M37" s="38"/>
      <c r="N37" s="39"/>
      <c r="O37" s="37"/>
    </row>
    <row r="38" spans="1:15" ht="14.95" customHeight="1">
      <c r="B38" s="9"/>
      <c r="C38" s="24"/>
      <c r="H38" s="34"/>
      <c r="I38" s="33"/>
      <c r="J38" s="29"/>
      <c r="K38" s="29"/>
      <c r="L38" s="33"/>
      <c r="M38" s="38"/>
      <c r="N38" s="39"/>
      <c r="O38" s="33"/>
    </row>
    <row r="39" spans="1:15" ht="14.95" customHeight="1">
      <c r="A39" s="40" t="s">
        <v>105</v>
      </c>
      <c r="B39" s="52" t="s">
        <v>106</v>
      </c>
      <c r="C39" s="53"/>
      <c r="D39" s="54"/>
      <c r="E39" s="54"/>
      <c r="F39" s="54"/>
      <c r="G39" s="54"/>
      <c r="H39" s="55"/>
      <c r="I39" s="56"/>
      <c r="J39" s="56"/>
      <c r="K39" s="56"/>
      <c r="L39" s="57"/>
      <c r="M39" s="55"/>
      <c r="N39" s="56"/>
      <c r="O39" s="57"/>
    </row>
    <row r="40" spans="1:15" ht="14.95" customHeight="1">
      <c r="B40" s="41"/>
      <c r="C40" s="58"/>
      <c r="D40" s="59"/>
      <c r="E40" s="59"/>
      <c r="F40" s="59"/>
      <c r="G40" s="59"/>
      <c r="H40" s="60"/>
      <c r="I40" s="57"/>
      <c r="J40" s="57"/>
      <c r="K40" s="57"/>
      <c r="L40" s="57"/>
      <c r="M40" s="55"/>
      <c r="N40" s="56"/>
      <c r="O40" s="57"/>
    </row>
    <row r="41" spans="1:15" ht="14.95" customHeight="1">
      <c r="A41" s="42" t="s">
        <v>107</v>
      </c>
      <c r="B41" s="61" t="s">
        <v>108</v>
      </c>
      <c r="C41" s="58"/>
      <c r="D41" s="59"/>
      <c r="E41" s="59"/>
      <c r="F41" s="59"/>
      <c r="G41" s="59"/>
      <c r="H41" s="60"/>
      <c r="I41" s="57"/>
      <c r="J41" s="57"/>
      <c r="K41" s="57"/>
      <c r="L41" s="57"/>
      <c r="M41" s="55"/>
      <c r="N41" s="56"/>
      <c r="O41" s="57"/>
    </row>
    <row r="42" spans="1:15" ht="14.95" customHeight="1">
      <c r="B42" s="41" t="s">
        <v>109</v>
      </c>
      <c r="C42" s="58"/>
      <c r="D42" s="59"/>
      <c r="E42" s="59"/>
      <c r="F42" s="59"/>
      <c r="G42" s="59"/>
      <c r="H42" s="57"/>
      <c r="I42" s="60"/>
      <c r="J42" s="57"/>
      <c r="K42" s="57"/>
      <c r="L42" s="57"/>
      <c r="M42" s="57"/>
      <c r="N42" s="56"/>
      <c r="O42" s="62"/>
    </row>
    <row r="43" spans="1:15" ht="14.95" customHeight="1">
      <c r="B43" s="63"/>
      <c r="C43" s="58"/>
      <c r="D43" s="59"/>
      <c r="E43" s="59"/>
      <c r="F43" s="59"/>
      <c r="G43" s="59"/>
      <c r="H43" s="57"/>
      <c r="I43" s="60"/>
      <c r="J43" s="57"/>
      <c r="K43" s="57"/>
      <c r="L43" s="57"/>
      <c r="M43" s="57"/>
      <c r="N43" s="56"/>
      <c r="O43" s="62"/>
    </row>
    <row r="44" spans="1:15">
      <c r="A44" s="42" t="s">
        <v>110</v>
      </c>
      <c r="B44" s="61" t="s">
        <v>115</v>
      </c>
      <c r="C44" s="59"/>
      <c r="D44" s="59"/>
      <c r="E44" s="59"/>
      <c r="F44" s="59"/>
      <c r="G44" s="59"/>
      <c r="H44" s="59"/>
      <c r="I44" s="59"/>
      <c r="J44" s="43"/>
      <c r="K44" s="59"/>
      <c r="L44" s="59"/>
      <c r="M44" s="53"/>
      <c r="N44" s="54"/>
      <c r="O44" s="59"/>
    </row>
    <row r="45" spans="1:15">
      <c r="B45" s="59"/>
      <c r="C45" s="59"/>
      <c r="D45" s="59"/>
      <c r="E45" s="59"/>
      <c r="F45" s="59"/>
      <c r="G45" s="59"/>
      <c r="H45" s="59"/>
      <c r="I45" s="59"/>
      <c r="J45" s="43"/>
      <c r="K45" s="59"/>
      <c r="L45" s="59"/>
      <c r="M45" s="59"/>
      <c r="N45" s="54"/>
      <c r="O45" s="59"/>
    </row>
    <row r="46" spans="1:15">
      <c r="A46" s="6" t="s">
        <v>111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4"/>
      <c r="O46" s="59"/>
    </row>
    <row r="50" spans="2:2">
      <c r="B50" s="44"/>
    </row>
  </sheetData>
  <mergeCells count="61">
    <mergeCell ref="B30:D30"/>
    <mergeCell ref="H30:N30"/>
    <mergeCell ref="A31:D31"/>
    <mergeCell ref="E31:N31"/>
    <mergeCell ref="B27:D27"/>
    <mergeCell ref="H27:N27"/>
    <mergeCell ref="B28:D28"/>
    <mergeCell ref="J28:K28"/>
    <mergeCell ref="L28:N28"/>
    <mergeCell ref="B29:D29"/>
    <mergeCell ref="L29:N29"/>
    <mergeCell ref="B24:D24"/>
    <mergeCell ref="H24:N24"/>
    <mergeCell ref="B25:D25"/>
    <mergeCell ref="H25:N25"/>
    <mergeCell ref="B26:D26"/>
    <mergeCell ref="L26:N26"/>
    <mergeCell ref="B21:D21"/>
    <mergeCell ref="L21:N21"/>
    <mergeCell ref="B22:D22"/>
    <mergeCell ref="M22:N22"/>
    <mergeCell ref="B23:D23"/>
    <mergeCell ref="H23:N23"/>
    <mergeCell ref="B18:D18"/>
    <mergeCell ref="L18:N18"/>
    <mergeCell ref="B19:D19"/>
    <mergeCell ref="M19:N19"/>
    <mergeCell ref="B20:D20"/>
    <mergeCell ref="M20:N20"/>
    <mergeCell ref="B15:D15"/>
    <mergeCell ref="M15:N15"/>
    <mergeCell ref="B16:D16"/>
    <mergeCell ref="H16:N16"/>
    <mergeCell ref="B17:D17"/>
    <mergeCell ref="L17:N17"/>
    <mergeCell ref="B14:D14"/>
    <mergeCell ref="L14:N14"/>
    <mergeCell ref="A7:O7"/>
    <mergeCell ref="A10:A11"/>
    <mergeCell ref="B10:D11"/>
    <mergeCell ref="E10:E11"/>
    <mergeCell ref="F10:G11"/>
    <mergeCell ref="H10:I11"/>
    <mergeCell ref="J10:K11"/>
    <mergeCell ref="L10:N11"/>
    <mergeCell ref="O10:O11"/>
    <mergeCell ref="B12:D12"/>
    <mergeCell ref="L12:N12"/>
    <mergeCell ref="B13:D13"/>
    <mergeCell ref="J13:K13"/>
    <mergeCell ref="L13:N13"/>
    <mergeCell ref="L1:O1"/>
    <mergeCell ref="L2:O2"/>
    <mergeCell ref="B3:J3"/>
    <mergeCell ref="L3:M3"/>
    <mergeCell ref="N3:O3"/>
    <mergeCell ref="B4:J5"/>
    <mergeCell ref="L4:M6"/>
    <mergeCell ref="N4:O4"/>
    <mergeCell ref="N5:O5"/>
    <mergeCell ref="N6:O6"/>
  </mergeCells>
  <phoneticPr fontId="2"/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2020-06-11T03:17:41Z</dcterms:modified>
</cp:coreProperties>
</file>